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BIZ UDPゴシック"/>
      <b val="1"/>
      <color rgb="001C69A8"/>
      <sz val="16"/>
    </font>
    <font>
      <name val="BIZ UDPゴシック"/>
      <b val="1"/>
      <color rgb="001B2D3A"/>
      <sz val="10"/>
    </font>
    <font>
      <name val="BIZ UDPゴシック"/>
      <b val="1"/>
      <color rgb="001B2D3A"/>
      <sz val="11"/>
    </font>
    <font>
      <name val="BIZ UDPゴシック"/>
      <color rgb="004A6072"/>
      <sz val="9"/>
    </font>
    <font>
      <name val="BIZ UDPゴシック"/>
      <b val="1"/>
      <color rgb="00FFFFFF"/>
      <sz val="10"/>
    </font>
    <font>
      <name val="BIZ UDPゴシック"/>
      <color rgb="001B2D3A"/>
      <sz val="10"/>
    </font>
    <font>
      <name val="BIZ UDPゴシック"/>
      <b val="1"/>
      <color rgb="001C69A8"/>
      <sz val="10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C69A8"/>
      </patternFill>
    </fill>
    <fill>
      <patternFill patternType="solid">
        <fgColor rgb="00E2F5E5"/>
      </patternFill>
    </fill>
    <fill>
      <patternFill patternType="solid">
        <fgColor rgb="00DCEDFB"/>
      </patternFill>
    </fill>
  </fills>
  <borders count="5">
    <border>
      <left/>
      <right/>
      <top/>
      <bottom/>
      <diagonal/>
    </border>
    <border>
      <left style="thin">
        <color rgb="00C9D8E4"/>
      </left>
      <right style="thin">
        <color rgb="00C9D8E4"/>
      </right>
      <top style="thin">
        <color rgb="00C9D8E4"/>
      </top>
      <bottom style="thin">
        <color rgb="00C9D8E4"/>
      </bottom>
    </border>
    <border>
      <left style="thin">
        <color rgb="00C9D8E4"/>
      </left>
      <right/>
      <top/>
      <bottom/>
      <diagonal/>
    </border>
    <border>
      <left style="thin">
        <color rgb="00C9D8E4"/>
      </left>
      <right style="thin">
        <color rgb="00C9D8E4"/>
      </right>
      <top/>
      <bottom/>
      <diagonal/>
    </border>
    <border>
      <left style="thin">
        <color rgb="00C9D8E4"/>
      </left>
      <right style="thin">
        <color rgb="00C9D8E4"/>
      </right>
      <top/>
      <bottom style="thin">
        <color rgb="00C9D8E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6" fillId="0" borderId="1" pivotButton="0" quotePrefix="0" xfId="0"/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0" pivotButton="0" quotePrefix="0" xfId="0"/>
    <xf numFmtId="0" fontId="6" fillId="4" borderId="1" pivotButton="0" quotePrefix="0" xfId="0"/>
    <xf numFmtId="0" fontId="2" fillId="5" borderId="1" pivotButton="0" quotePrefix="0" xfId="0"/>
    <xf numFmtId="0" fontId="2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EAF3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4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8" customWidth="1" min="33" max="33"/>
  </cols>
  <sheetData>
    <row r="1">
      <c r="A1" s="1" t="inlineStr">
        <is>
          <t>シフト表（1か月）</t>
        </is>
      </c>
    </row>
    <row r="2">
      <c r="B2" s="2" t="n">
        <v>2026</v>
      </c>
      <c r="E2" s="3" t="inlineStr">
        <is>
          <t>年</t>
        </is>
      </c>
      <c r="F2" s="2" t="n">
        <v>4</v>
      </c>
      <c r="H2" s="3" t="inlineStr">
        <is>
          <t>月</t>
        </is>
      </c>
      <c r="J2" s="4" t="inlineStr">
        <is>
          <t>黄色のマスに年と月を入れると、日付と曜日が変わります。表のマスは一覧から選べます。</t>
        </is>
      </c>
    </row>
    <row r="4">
      <c r="A4" s="5" t="inlineStr">
        <is>
          <t>職員</t>
        </is>
      </c>
      <c r="B4" s="5">
        <f>IF(1&gt;DAY(EOMONTH(DATE($B$2,$F$2,1),0)),"",1)</f>
        <v/>
      </c>
      <c r="C4" s="5">
        <f>IF(2&gt;DAY(EOMONTH(DATE($B$2,$F$2,1),0)),"",2)</f>
        <v/>
      </c>
      <c r="D4" s="5">
        <f>IF(3&gt;DAY(EOMONTH(DATE($B$2,$F$2,1),0)),"",3)</f>
        <v/>
      </c>
      <c r="E4" s="5">
        <f>IF(4&gt;DAY(EOMONTH(DATE($B$2,$F$2,1),0)),"",4)</f>
        <v/>
      </c>
      <c r="F4" s="5">
        <f>IF(5&gt;DAY(EOMONTH(DATE($B$2,$F$2,1),0)),"",5)</f>
        <v/>
      </c>
      <c r="G4" s="5">
        <f>IF(6&gt;DAY(EOMONTH(DATE($B$2,$F$2,1),0)),"",6)</f>
        <v/>
      </c>
      <c r="H4" s="5">
        <f>IF(7&gt;DAY(EOMONTH(DATE($B$2,$F$2,1),0)),"",7)</f>
        <v/>
      </c>
      <c r="I4" s="5">
        <f>IF(8&gt;DAY(EOMONTH(DATE($B$2,$F$2,1),0)),"",8)</f>
        <v/>
      </c>
      <c r="J4" s="5">
        <f>IF(9&gt;DAY(EOMONTH(DATE($B$2,$F$2,1),0)),"",9)</f>
        <v/>
      </c>
      <c r="K4" s="5">
        <f>IF(10&gt;DAY(EOMONTH(DATE($B$2,$F$2,1),0)),"",10)</f>
        <v/>
      </c>
      <c r="L4" s="5">
        <f>IF(11&gt;DAY(EOMONTH(DATE($B$2,$F$2,1),0)),"",11)</f>
        <v/>
      </c>
      <c r="M4" s="5">
        <f>IF(12&gt;DAY(EOMONTH(DATE($B$2,$F$2,1),0)),"",12)</f>
        <v/>
      </c>
      <c r="N4" s="5">
        <f>IF(13&gt;DAY(EOMONTH(DATE($B$2,$F$2,1),0)),"",13)</f>
        <v/>
      </c>
      <c r="O4" s="5">
        <f>IF(14&gt;DAY(EOMONTH(DATE($B$2,$F$2,1),0)),"",14)</f>
        <v/>
      </c>
      <c r="P4" s="5">
        <f>IF(15&gt;DAY(EOMONTH(DATE($B$2,$F$2,1),0)),"",15)</f>
        <v/>
      </c>
      <c r="Q4" s="5">
        <f>IF(16&gt;DAY(EOMONTH(DATE($B$2,$F$2,1),0)),"",16)</f>
        <v/>
      </c>
      <c r="R4" s="5">
        <f>IF(17&gt;DAY(EOMONTH(DATE($B$2,$F$2,1),0)),"",17)</f>
        <v/>
      </c>
      <c r="S4" s="5">
        <f>IF(18&gt;DAY(EOMONTH(DATE($B$2,$F$2,1),0)),"",18)</f>
        <v/>
      </c>
      <c r="T4" s="5">
        <f>IF(19&gt;DAY(EOMONTH(DATE($B$2,$F$2,1),0)),"",19)</f>
        <v/>
      </c>
      <c r="U4" s="5">
        <f>IF(20&gt;DAY(EOMONTH(DATE($B$2,$F$2,1),0)),"",20)</f>
        <v/>
      </c>
      <c r="V4" s="5">
        <f>IF(21&gt;DAY(EOMONTH(DATE($B$2,$F$2,1),0)),"",21)</f>
        <v/>
      </c>
      <c r="W4" s="5">
        <f>IF(22&gt;DAY(EOMONTH(DATE($B$2,$F$2,1),0)),"",22)</f>
        <v/>
      </c>
      <c r="X4" s="5">
        <f>IF(23&gt;DAY(EOMONTH(DATE($B$2,$F$2,1),0)),"",23)</f>
        <v/>
      </c>
      <c r="Y4" s="5">
        <f>IF(24&gt;DAY(EOMONTH(DATE($B$2,$F$2,1),0)),"",24)</f>
        <v/>
      </c>
      <c r="Z4" s="5">
        <f>IF(25&gt;DAY(EOMONTH(DATE($B$2,$F$2,1),0)),"",25)</f>
        <v/>
      </c>
      <c r="AA4" s="5">
        <f>IF(26&gt;DAY(EOMONTH(DATE($B$2,$F$2,1),0)),"",26)</f>
        <v/>
      </c>
      <c r="AB4" s="5">
        <f>IF(27&gt;DAY(EOMONTH(DATE($B$2,$F$2,1),0)),"",27)</f>
        <v/>
      </c>
      <c r="AC4" s="5">
        <f>IF(28&gt;DAY(EOMONTH(DATE($B$2,$F$2,1),0)),"",28)</f>
        <v/>
      </c>
      <c r="AD4" s="5">
        <f>IF(29&gt;DAY(EOMONTH(DATE($B$2,$F$2,1),0)),"",29)</f>
        <v/>
      </c>
      <c r="AE4" s="5">
        <f>IF(30&gt;DAY(EOMONTH(DATE($B$2,$F$2,1),0)),"",30)</f>
        <v/>
      </c>
      <c r="AF4" s="5">
        <f>IF(31&gt;DAY(EOMONTH(DATE($B$2,$F$2,1),0)),"",31)</f>
        <v/>
      </c>
      <c r="AG4" s="5" t="inlineStr">
        <is>
          <t>出勤日数</t>
        </is>
      </c>
    </row>
    <row r="5">
      <c r="A5" s="6" t="n"/>
      <c r="B5" s="5">
        <f>IF(B4="","",MID("日月火水木金土",WEEKDAY(DATE($B$2,$F$2,B4)),1))</f>
        <v/>
      </c>
      <c r="C5" s="5">
        <f>IF(C4="","",MID("日月火水木金土",WEEKDAY(DATE($B$2,$F$2,C4)),1))</f>
        <v/>
      </c>
      <c r="D5" s="5">
        <f>IF(D4="","",MID("日月火水木金土",WEEKDAY(DATE($B$2,$F$2,D4)),1))</f>
        <v/>
      </c>
      <c r="E5" s="5">
        <f>IF(E4="","",MID("日月火水木金土",WEEKDAY(DATE($B$2,$F$2,E4)),1))</f>
        <v/>
      </c>
      <c r="F5" s="5">
        <f>IF(F4="","",MID("日月火水木金土",WEEKDAY(DATE($B$2,$F$2,F4)),1))</f>
        <v/>
      </c>
      <c r="G5" s="5">
        <f>IF(G4="","",MID("日月火水木金土",WEEKDAY(DATE($B$2,$F$2,G4)),1))</f>
        <v/>
      </c>
      <c r="H5" s="5">
        <f>IF(H4="","",MID("日月火水木金土",WEEKDAY(DATE($B$2,$F$2,H4)),1))</f>
        <v/>
      </c>
      <c r="I5" s="5">
        <f>IF(I4="","",MID("日月火水木金土",WEEKDAY(DATE($B$2,$F$2,I4)),1))</f>
        <v/>
      </c>
      <c r="J5" s="5">
        <f>IF(J4="","",MID("日月火水木金土",WEEKDAY(DATE($B$2,$F$2,J4)),1))</f>
        <v/>
      </c>
      <c r="K5" s="5">
        <f>IF(K4="","",MID("日月火水木金土",WEEKDAY(DATE($B$2,$F$2,K4)),1))</f>
        <v/>
      </c>
      <c r="L5" s="5">
        <f>IF(L4="","",MID("日月火水木金土",WEEKDAY(DATE($B$2,$F$2,L4)),1))</f>
        <v/>
      </c>
      <c r="M5" s="5">
        <f>IF(M4="","",MID("日月火水木金土",WEEKDAY(DATE($B$2,$F$2,M4)),1))</f>
        <v/>
      </c>
      <c r="N5" s="5">
        <f>IF(N4="","",MID("日月火水木金土",WEEKDAY(DATE($B$2,$F$2,N4)),1))</f>
        <v/>
      </c>
      <c r="O5" s="5">
        <f>IF(O4="","",MID("日月火水木金土",WEEKDAY(DATE($B$2,$F$2,O4)),1))</f>
        <v/>
      </c>
      <c r="P5" s="5">
        <f>IF(P4="","",MID("日月火水木金土",WEEKDAY(DATE($B$2,$F$2,P4)),1))</f>
        <v/>
      </c>
      <c r="Q5" s="5">
        <f>IF(Q4="","",MID("日月火水木金土",WEEKDAY(DATE($B$2,$F$2,Q4)),1))</f>
        <v/>
      </c>
      <c r="R5" s="5">
        <f>IF(R4="","",MID("日月火水木金土",WEEKDAY(DATE($B$2,$F$2,R4)),1))</f>
        <v/>
      </c>
      <c r="S5" s="5">
        <f>IF(S4="","",MID("日月火水木金土",WEEKDAY(DATE($B$2,$F$2,S4)),1))</f>
        <v/>
      </c>
      <c r="T5" s="5">
        <f>IF(T4="","",MID("日月火水木金土",WEEKDAY(DATE($B$2,$F$2,T4)),1))</f>
        <v/>
      </c>
      <c r="U5" s="5">
        <f>IF(U4="","",MID("日月火水木金土",WEEKDAY(DATE($B$2,$F$2,U4)),1))</f>
        <v/>
      </c>
      <c r="V5" s="5">
        <f>IF(V4="","",MID("日月火水木金土",WEEKDAY(DATE($B$2,$F$2,V4)),1))</f>
        <v/>
      </c>
      <c r="W5" s="5">
        <f>IF(W4="","",MID("日月火水木金土",WEEKDAY(DATE($B$2,$F$2,W4)),1))</f>
        <v/>
      </c>
      <c r="X5" s="5">
        <f>IF(X4="","",MID("日月火水木金土",WEEKDAY(DATE($B$2,$F$2,X4)),1))</f>
        <v/>
      </c>
      <c r="Y5" s="5">
        <f>IF(Y4="","",MID("日月火水木金土",WEEKDAY(DATE($B$2,$F$2,Y4)),1))</f>
        <v/>
      </c>
      <c r="Z5" s="5">
        <f>IF(Z4="","",MID("日月火水木金土",WEEKDAY(DATE($B$2,$F$2,Z4)),1))</f>
        <v/>
      </c>
      <c r="AA5" s="5">
        <f>IF(AA4="","",MID("日月火水木金土",WEEKDAY(DATE($B$2,$F$2,AA4)),1))</f>
        <v/>
      </c>
      <c r="AB5" s="5">
        <f>IF(AB4="","",MID("日月火水木金土",WEEKDAY(DATE($B$2,$F$2,AB4)),1))</f>
        <v/>
      </c>
      <c r="AC5" s="5">
        <f>IF(AC4="","",MID("日月火水木金土",WEEKDAY(DATE($B$2,$F$2,AC4)),1))</f>
        <v/>
      </c>
      <c r="AD5" s="5">
        <f>IF(AD4="","",MID("日月火水木金土",WEEKDAY(DATE($B$2,$F$2,AD4)),1))</f>
        <v/>
      </c>
      <c r="AE5" s="5">
        <f>IF(AE4="","",MID("日月火水木金土",WEEKDAY(DATE($B$2,$F$2,AE4)),1))</f>
        <v/>
      </c>
      <c r="AF5" s="5">
        <f>IF(AF4="","",MID("日月火水木金土",WEEKDAY(DATE($B$2,$F$2,AF4)),1))</f>
        <v/>
      </c>
      <c r="AG5" s="6" t="n"/>
    </row>
    <row r="6">
      <c r="A6" s="7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9">
        <f>COUNTIF(B6:AF6,"早")+COUNTIF(B6:AF6,"遅")+COUNTIF(B6:AF6,"通")+COUNTIF(B6:AF6,"半")</f>
        <v/>
      </c>
    </row>
    <row r="7">
      <c r="A7" s="7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9">
        <f>COUNTIF(B7:AF7,"早")+COUNTIF(B7:AF7,"遅")+COUNTIF(B7:AF7,"通")+COUNTIF(B7:AF7,"半")</f>
        <v/>
      </c>
    </row>
    <row r="8">
      <c r="A8" s="7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9">
        <f>COUNTIF(B8:AF8,"早")+COUNTIF(B8:AF8,"遅")+COUNTIF(B8:AF8,"通")+COUNTIF(B8:AF8,"半")</f>
        <v/>
      </c>
    </row>
    <row r="9">
      <c r="A9" s="7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9">
        <f>COUNTIF(B9:AF9,"早")+COUNTIF(B9:AF9,"遅")+COUNTIF(B9:AF9,"通")+COUNTIF(B9:AF9,"半")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9">
        <f>COUNTIF(B10:AF10,"早")+COUNTIF(B10:AF10,"遅")+COUNTIF(B10:AF10,"通")+COUNTIF(B10:AF10,"半")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9">
        <f>COUNTIF(B11:AF11,"早")+COUNTIF(B11:AF11,"遅")+COUNTIF(B11:AF11,"通")+COUNTIF(B11:AF11,"半")</f>
        <v/>
      </c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9">
        <f>COUNTIF(B12:AF12,"早")+COUNTIF(B12:AF12,"遅")+COUNTIF(B12:AF12,"通")+COUNTIF(B12:AF12,"半")</f>
        <v/>
      </c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9">
        <f>COUNTIF(B13:AF13,"早")+COUNTIF(B13:AF13,"遅")+COUNTIF(B13:AF13,"通")+COUNTIF(B13:AF13,"半")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9">
        <f>COUNTIF(B14:AF14,"早")+COUNTIF(B14:AF14,"遅")+COUNTIF(B14:AF14,"通")+COUNTIF(B14:AF14,"半")</f>
        <v/>
      </c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9">
        <f>COUNTIF(B15:AF15,"早")+COUNTIF(B15:AF15,"遅")+COUNTIF(B15:AF15,"通")+COUNTIF(B15:AF15,"半")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9">
        <f>COUNTIF(B16:AF16,"早")+COUNTIF(B16:AF16,"遅")+COUNTIF(B16:AF16,"通")+COUNTIF(B16:AF16,"半")</f>
        <v/>
      </c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9">
        <f>COUNTIF(B17:AF17,"早")+COUNTIF(B17:AF17,"遅")+COUNTIF(B17:AF17,"通")+COUNTIF(B17:AF17,"半")</f>
        <v/>
      </c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9">
        <f>COUNTIF(B18:AF18,"早")+COUNTIF(B18:AF18,"遅")+COUNTIF(B18:AF18,"通")+COUNTIF(B18:AF18,"半")</f>
        <v/>
      </c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9">
        <f>COUNTIF(B19:AF19,"早")+COUNTIF(B19:AF19,"遅")+COUNTIF(B19:AF19,"通")+COUNTIF(B19:AF19,"半")</f>
        <v/>
      </c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9">
        <f>COUNTIF(B20:AF20,"早")+COUNTIF(B20:AF20,"遅")+COUNTIF(B20:AF20,"通")+COUNTIF(B20:AF20,"半")</f>
        <v/>
      </c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9">
        <f>COUNTIF(B21:AF21,"早")+COUNTIF(B21:AF21,"遅")+COUNTIF(B21:AF21,"通")+COUNTIF(B21:AF21,"半")</f>
        <v/>
      </c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9">
        <f>COUNTIF(B22:AF22,"早")+COUNTIF(B22:AF22,"遅")+COUNTIF(B22:AF22,"通")+COUNTIF(B22:AF22,"半")</f>
        <v/>
      </c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9">
        <f>COUNTIF(B23:AF23,"早")+COUNTIF(B23:AF23,"遅")+COUNTIF(B23:AF23,"通")+COUNTIF(B23:AF23,"半")</f>
        <v/>
      </c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9">
        <f>COUNTIF(B24:AF24,"早")+COUNTIF(B24:AF24,"遅")+COUNTIF(B24:AF24,"通")+COUNTIF(B24:AF24,"半")</f>
        <v/>
      </c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9">
        <f>COUNTIF(B25:AF25,"早")+COUNTIF(B25:AF25,"遅")+COUNTIF(B25:AF25,"通")+COUNTIF(B25:AF25,"半")</f>
        <v/>
      </c>
    </row>
    <row r="27">
      <c r="A27" s="10" t="inlineStr">
        <is>
          <t>日ごとの人数</t>
        </is>
      </c>
    </row>
    <row r="28">
      <c r="A28" s="11" t="inlineStr">
        <is>
          <t>早番（早）</t>
        </is>
      </c>
      <c r="B28" s="9">
        <f>COUNTIF(B$6:B$25,"早")</f>
        <v/>
      </c>
      <c r="C28" s="9">
        <f>COUNTIF(C$6:C$25,"早")</f>
        <v/>
      </c>
      <c r="D28" s="9">
        <f>COUNTIF(D$6:D$25,"早")</f>
        <v/>
      </c>
      <c r="E28" s="9">
        <f>COUNTIF(E$6:E$25,"早")</f>
        <v/>
      </c>
      <c r="F28" s="9">
        <f>COUNTIF(F$6:F$25,"早")</f>
        <v/>
      </c>
      <c r="G28" s="9">
        <f>COUNTIF(G$6:G$25,"早")</f>
        <v/>
      </c>
      <c r="H28" s="9">
        <f>COUNTIF(H$6:H$25,"早")</f>
        <v/>
      </c>
      <c r="I28" s="9">
        <f>COUNTIF(I$6:I$25,"早")</f>
        <v/>
      </c>
      <c r="J28" s="9">
        <f>COUNTIF(J$6:J$25,"早")</f>
        <v/>
      </c>
      <c r="K28" s="9">
        <f>COUNTIF(K$6:K$25,"早")</f>
        <v/>
      </c>
      <c r="L28" s="9">
        <f>COUNTIF(L$6:L$25,"早")</f>
        <v/>
      </c>
      <c r="M28" s="9">
        <f>COUNTIF(M$6:M$25,"早")</f>
        <v/>
      </c>
      <c r="N28" s="9">
        <f>COUNTIF(N$6:N$25,"早")</f>
        <v/>
      </c>
      <c r="O28" s="9">
        <f>COUNTIF(O$6:O$25,"早")</f>
        <v/>
      </c>
      <c r="P28" s="9">
        <f>COUNTIF(P$6:P$25,"早")</f>
        <v/>
      </c>
      <c r="Q28" s="9">
        <f>COUNTIF(Q$6:Q$25,"早")</f>
        <v/>
      </c>
      <c r="R28" s="9">
        <f>COUNTIF(R$6:R$25,"早")</f>
        <v/>
      </c>
      <c r="S28" s="9">
        <f>COUNTIF(S$6:S$25,"早")</f>
        <v/>
      </c>
      <c r="T28" s="9">
        <f>COUNTIF(T$6:T$25,"早")</f>
        <v/>
      </c>
      <c r="U28" s="9">
        <f>COUNTIF(U$6:U$25,"早")</f>
        <v/>
      </c>
      <c r="V28" s="9">
        <f>COUNTIF(V$6:V$25,"早")</f>
        <v/>
      </c>
      <c r="W28" s="9">
        <f>COUNTIF(W$6:W$25,"早")</f>
        <v/>
      </c>
      <c r="X28" s="9">
        <f>COUNTIF(X$6:X$25,"早")</f>
        <v/>
      </c>
      <c r="Y28" s="9">
        <f>COUNTIF(Y$6:Y$25,"早")</f>
        <v/>
      </c>
      <c r="Z28" s="9">
        <f>COUNTIF(Z$6:Z$25,"早")</f>
        <v/>
      </c>
      <c r="AA28" s="9">
        <f>COUNTIF(AA$6:AA$25,"早")</f>
        <v/>
      </c>
      <c r="AB28" s="9">
        <f>COUNTIF(AB$6:AB$25,"早")</f>
        <v/>
      </c>
      <c r="AC28" s="9">
        <f>COUNTIF(AC$6:AC$25,"早")</f>
        <v/>
      </c>
      <c r="AD28" s="9">
        <f>COUNTIF(AD$6:AD$25,"早")</f>
        <v/>
      </c>
      <c r="AE28" s="9">
        <f>COUNTIF(AE$6:AE$25,"早")</f>
        <v/>
      </c>
      <c r="AF28" s="9">
        <f>COUNTIF(AF$6:AF$25,"早")</f>
        <v/>
      </c>
    </row>
    <row r="29">
      <c r="A29" s="11" t="inlineStr">
        <is>
          <t>遅番（遅）</t>
        </is>
      </c>
      <c r="B29" s="9">
        <f>COUNTIF(B$6:B$25,"遅")</f>
        <v/>
      </c>
      <c r="C29" s="9">
        <f>COUNTIF(C$6:C$25,"遅")</f>
        <v/>
      </c>
      <c r="D29" s="9">
        <f>COUNTIF(D$6:D$25,"遅")</f>
        <v/>
      </c>
      <c r="E29" s="9">
        <f>COUNTIF(E$6:E$25,"遅")</f>
        <v/>
      </c>
      <c r="F29" s="9">
        <f>COUNTIF(F$6:F$25,"遅")</f>
        <v/>
      </c>
      <c r="G29" s="9">
        <f>COUNTIF(G$6:G$25,"遅")</f>
        <v/>
      </c>
      <c r="H29" s="9">
        <f>COUNTIF(H$6:H$25,"遅")</f>
        <v/>
      </c>
      <c r="I29" s="9">
        <f>COUNTIF(I$6:I$25,"遅")</f>
        <v/>
      </c>
      <c r="J29" s="9">
        <f>COUNTIF(J$6:J$25,"遅")</f>
        <v/>
      </c>
      <c r="K29" s="9">
        <f>COUNTIF(K$6:K$25,"遅")</f>
        <v/>
      </c>
      <c r="L29" s="9">
        <f>COUNTIF(L$6:L$25,"遅")</f>
        <v/>
      </c>
      <c r="M29" s="9">
        <f>COUNTIF(M$6:M$25,"遅")</f>
        <v/>
      </c>
      <c r="N29" s="9">
        <f>COUNTIF(N$6:N$25,"遅")</f>
        <v/>
      </c>
      <c r="O29" s="9">
        <f>COUNTIF(O$6:O$25,"遅")</f>
        <v/>
      </c>
      <c r="P29" s="9">
        <f>COUNTIF(P$6:P$25,"遅")</f>
        <v/>
      </c>
      <c r="Q29" s="9">
        <f>COUNTIF(Q$6:Q$25,"遅")</f>
        <v/>
      </c>
      <c r="R29" s="9">
        <f>COUNTIF(R$6:R$25,"遅")</f>
        <v/>
      </c>
      <c r="S29" s="9">
        <f>COUNTIF(S$6:S$25,"遅")</f>
        <v/>
      </c>
      <c r="T29" s="9">
        <f>COUNTIF(T$6:T$25,"遅")</f>
        <v/>
      </c>
      <c r="U29" s="9">
        <f>COUNTIF(U$6:U$25,"遅")</f>
        <v/>
      </c>
      <c r="V29" s="9">
        <f>COUNTIF(V$6:V$25,"遅")</f>
        <v/>
      </c>
      <c r="W29" s="9">
        <f>COUNTIF(W$6:W$25,"遅")</f>
        <v/>
      </c>
      <c r="X29" s="9">
        <f>COUNTIF(X$6:X$25,"遅")</f>
        <v/>
      </c>
      <c r="Y29" s="9">
        <f>COUNTIF(Y$6:Y$25,"遅")</f>
        <v/>
      </c>
      <c r="Z29" s="9">
        <f>COUNTIF(Z$6:Z$25,"遅")</f>
        <v/>
      </c>
      <c r="AA29" s="9">
        <f>COUNTIF(AA$6:AA$25,"遅")</f>
        <v/>
      </c>
      <c r="AB29" s="9">
        <f>COUNTIF(AB$6:AB$25,"遅")</f>
        <v/>
      </c>
      <c r="AC29" s="9">
        <f>COUNTIF(AC$6:AC$25,"遅")</f>
        <v/>
      </c>
      <c r="AD29" s="9">
        <f>COUNTIF(AD$6:AD$25,"遅")</f>
        <v/>
      </c>
      <c r="AE29" s="9">
        <f>COUNTIF(AE$6:AE$25,"遅")</f>
        <v/>
      </c>
      <c r="AF29" s="9">
        <f>COUNTIF(AF$6:AF$25,"遅")</f>
        <v/>
      </c>
    </row>
    <row r="30">
      <c r="A30" s="11" t="inlineStr">
        <is>
          <t>通常（通）</t>
        </is>
      </c>
      <c r="B30" s="9">
        <f>COUNTIF(B$6:B$25,"通")</f>
        <v/>
      </c>
      <c r="C30" s="9">
        <f>COUNTIF(C$6:C$25,"通")</f>
        <v/>
      </c>
      <c r="D30" s="9">
        <f>COUNTIF(D$6:D$25,"通")</f>
        <v/>
      </c>
      <c r="E30" s="9">
        <f>COUNTIF(E$6:E$25,"通")</f>
        <v/>
      </c>
      <c r="F30" s="9">
        <f>COUNTIF(F$6:F$25,"通")</f>
        <v/>
      </c>
      <c r="G30" s="9">
        <f>COUNTIF(G$6:G$25,"通")</f>
        <v/>
      </c>
      <c r="H30" s="9">
        <f>COUNTIF(H$6:H$25,"通")</f>
        <v/>
      </c>
      <c r="I30" s="9">
        <f>COUNTIF(I$6:I$25,"通")</f>
        <v/>
      </c>
      <c r="J30" s="9">
        <f>COUNTIF(J$6:J$25,"通")</f>
        <v/>
      </c>
      <c r="K30" s="9">
        <f>COUNTIF(K$6:K$25,"通")</f>
        <v/>
      </c>
      <c r="L30" s="9">
        <f>COUNTIF(L$6:L$25,"通")</f>
        <v/>
      </c>
      <c r="M30" s="9">
        <f>COUNTIF(M$6:M$25,"通")</f>
        <v/>
      </c>
      <c r="N30" s="9">
        <f>COUNTIF(N$6:N$25,"通")</f>
        <v/>
      </c>
      <c r="O30" s="9">
        <f>COUNTIF(O$6:O$25,"通")</f>
        <v/>
      </c>
      <c r="P30" s="9">
        <f>COUNTIF(P$6:P$25,"通")</f>
        <v/>
      </c>
      <c r="Q30" s="9">
        <f>COUNTIF(Q$6:Q$25,"通")</f>
        <v/>
      </c>
      <c r="R30" s="9">
        <f>COUNTIF(R$6:R$25,"通")</f>
        <v/>
      </c>
      <c r="S30" s="9">
        <f>COUNTIF(S$6:S$25,"通")</f>
        <v/>
      </c>
      <c r="T30" s="9">
        <f>COUNTIF(T$6:T$25,"通")</f>
        <v/>
      </c>
      <c r="U30" s="9">
        <f>COUNTIF(U$6:U$25,"通")</f>
        <v/>
      </c>
      <c r="V30" s="9">
        <f>COUNTIF(V$6:V$25,"通")</f>
        <v/>
      </c>
      <c r="W30" s="9">
        <f>COUNTIF(W$6:W$25,"通")</f>
        <v/>
      </c>
      <c r="X30" s="9">
        <f>COUNTIF(X$6:X$25,"通")</f>
        <v/>
      </c>
      <c r="Y30" s="9">
        <f>COUNTIF(Y$6:Y$25,"通")</f>
        <v/>
      </c>
      <c r="Z30" s="9">
        <f>COUNTIF(Z$6:Z$25,"通")</f>
        <v/>
      </c>
      <c r="AA30" s="9">
        <f>COUNTIF(AA$6:AA$25,"通")</f>
        <v/>
      </c>
      <c r="AB30" s="9">
        <f>COUNTIF(AB$6:AB$25,"通")</f>
        <v/>
      </c>
      <c r="AC30" s="9">
        <f>COUNTIF(AC$6:AC$25,"通")</f>
        <v/>
      </c>
      <c r="AD30" s="9">
        <f>COUNTIF(AD$6:AD$25,"通")</f>
        <v/>
      </c>
      <c r="AE30" s="9">
        <f>COUNTIF(AE$6:AE$25,"通")</f>
        <v/>
      </c>
      <c r="AF30" s="9">
        <f>COUNTIF(AF$6:AF$25,"通")</f>
        <v/>
      </c>
    </row>
    <row r="31">
      <c r="A31" s="11" t="inlineStr">
        <is>
          <t>半日（半）</t>
        </is>
      </c>
      <c r="B31" s="9">
        <f>COUNTIF(B$6:B$25,"半")</f>
        <v/>
      </c>
      <c r="C31" s="9">
        <f>COUNTIF(C$6:C$25,"半")</f>
        <v/>
      </c>
      <c r="D31" s="9">
        <f>COUNTIF(D$6:D$25,"半")</f>
        <v/>
      </c>
      <c r="E31" s="9">
        <f>COUNTIF(E$6:E$25,"半")</f>
        <v/>
      </c>
      <c r="F31" s="9">
        <f>COUNTIF(F$6:F$25,"半")</f>
        <v/>
      </c>
      <c r="G31" s="9">
        <f>COUNTIF(G$6:G$25,"半")</f>
        <v/>
      </c>
      <c r="H31" s="9">
        <f>COUNTIF(H$6:H$25,"半")</f>
        <v/>
      </c>
      <c r="I31" s="9">
        <f>COUNTIF(I$6:I$25,"半")</f>
        <v/>
      </c>
      <c r="J31" s="9">
        <f>COUNTIF(J$6:J$25,"半")</f>
        <v/>
      </c>
      <c r="K31" s="9">
        <f>COUNTIF(K$6:K$25,"半")</f>
        <v/>
      </c>
      <c r="L31" s="9">
        <f>COUNTIF(L$6:L$25,"半")</f>
        <v/>
      </c>
      <c r="M31" s="9">
        <f>COUNTIF(M$6:M$25,"半")</f>
        <v/>
      </c>
      <c r="N31" s="9">
        <f>COUNTIF(N$6:N$25,"半")</f>
        <v/>
      </c>
      <c r="O31" s="9">
        <f>COUNTIF(O$6:O$25,"半")</f>
        <v/>
      </c>
      <c r="P31" s="9">
        <f>COUNTIF(P$6:P$25,"半")</f>
        <v/>
      </c>
      <c r="Q31" s="9">
        <f>COUNTIF(Q$6:Q$25,"半")</f>
        <v/>
      </c>
      <c r="R31" s="9">
        <f>COUNTIF(R$6:R$25,"半")</f>
        <v/>
      </c>
      <c r="S31" s="9">
        <f>COUNTIF(S$6:S$25,"半")</f>
        <v/>
      </c>
      <c r="T31" s="9">
        <f>COUNTIF(T$6:T$25,"半")</f>
        <v/>
      </c>
      <c r="U31" s="9">
        <f>COUNTIF(U$6:U$25,"半")</f>
        <v/>
      </c>
      <c r="V31" s="9">
        <f>COUNTIF(V$6:V$25,"半")</f>
        <v/>
      </c>
      <c r="W31" s="9">
        <f>COUNTIF(W$6:W$25,"半")</f>
        <v/>
      </c>
      <c r="X31" s="9">
        <f>COUNTIF(X$6:X$25,"半")</f>
        <v/>
      </c>
      <c r="Y31" s="9">
        <f>COUNTIF(Y$6:Y$25,"半")</f>
        <v/>
      </c>
      <c r="Z31" s="9">
        <f>COUNTIF(Z$6:Z$25,"半")</f>
        <v/>
      </c>
      <c r="AA31" s="9">
        <f>COUNTIF(AA$6:AA$25,"半")</f>
        <v/>
      </c>
      <c r="AB31" s="9">
        <f>COUNTIF(AB$6:AB$25,"半")</f>
        <v/>
      </c>
      <c r="AC31" s="9">
        <f>COUNTIF(AC$6:AC$25,"半")</f>
        <v/>
      </c>
      <c r="AD31" s="9">
        <f>COUNTIF(AD$6:AD$25,"半")</f>
        <v/>
      </c>
      <c r="AE31" s="9">
        <f>COUNTIF(AE$6:AE$25,"半")</f>
        <v/>
      </c>
      <c r="AF31" s="9">
        <f>COUNTIF(AF$6:AF$25,"半")</f>
        <v/>
      </c>
    </row>
    <row r="32">
      <c r="A32" s="12" t="inlineStr">
        <is>
          <t>出勤する人</t>
        </is>
      </c>
      <c r="B32" s="8">
        <f>SUM(B28:B31)</f>
        <v/>
      </c>
      <c r="C32" s="8">
        <f>SUM(C28:C31)</f>
        <v/>
      </c>
      <c r="D32" s="8">
        <f>SUM(D28:D31)</f>
        <v/>
      </c>
      <c r="E32" s="8">
        <f>SUM(E28:E31)</f>
        <v/>
      </c>
      <c r="F32" s="8">
        <f>SUM(F28:F31)</f>
        <v/>
      </c>
      <c r="G32" s="8">
        <f>SUM(G28:G31)</f>
        <v/>
      </c>
      <c r="H32" s="8">
        <f>SUM(H28:H31)</f>
        <v/>
      </c>
      <c r="I32" s="8">
        <f>SUM(I28:I31)</f>
        <v/>
      </c>
      <c r="J32" s="8">
        <f>SUM(J28:J31)</f>
        <v/>
      </c>
      <c r="K32" s="8">
        <f>SUM(K28:K31)</f>
        <v/>
      </c>
      <c r="L32" s="8">
        <f>SUM(L28:L31)</f>
        <v/>
      </c>
      <c r="M32" s="8">
        <f>SUM(M28:M31)</f>
        <v/>
      </c>
      <c r="N32" s="8">
        <f>SUM(N28:N31)</f>
        <v/>
      </c>
      <c r="O32" s="8">
        <f>SUM(O28:O31)</f>
        <v/>
      </c>
      <c r="P32" s="8">
        <f>SUM(P28:P31)</f>
        <v/>
      </c>
      <c r="Q32" s="8">
        <f>SUM(Q28:Q31)</f>
        <v/>
      </c>
      <c r="R32" s="8">
        <f>SUM(R28:R31)</f>
        <v/>
      </c>
      <c r="S32" s="8">
        <f>SUM(S28:S31)</f>
        <v/>
      </c>
      <c r="T32" s="8">
        <f>SUM(T28:T31)</f>
        <v/>
      </c>
      <c r="U32" s="8">
        <f>SUM(U28:U31)</f>
        <v/>
      </c>
      <c r="V32" s="8">
        <f>SUM(V28:V31)</f>
        <v/>
      </c>
      <c r="W32" s="8">
        <f>SUM(W28:W31)</f>
        <v/>
      </c>
      <c r="X32" s="8">
        <f>SUM(X28:X31)</f>
        <v/>
      </c>
      <c r="Y32" s="8">
        <f>SUM(Y28:Y31)</f>
        <v/>
      </c>
      <c r="Z32" s="8">
        <f>SUM(Z28:Z31)</f>
        <v/>
      </c>
      <c r="AA32" s="8">
        <f>SUM(AA28:AA31)</f>
        <v/>
      </c>
      <c r="AB32" s="8">
        <f>SUM(AB28:AB31)</f>
        <v/>
      </c>
      <c r="AC32" s="8">
        <f>SUM(AC28:AC31)</f>
        <v/>
      </c>
      <c r="AD32" s="8">
        <f>SUM(AD28:AD31)</f>
        <v/>
      </c>
      <c r="AE32" s="8">
        <f>SUM(AE28:AE31)</f>
        <v/>
      </c>
      <c r="AF32" s="8">
        <f>SUM(AF28:AF31)</f>
        <v/>
      </c>
    </row>
    <row r="34">
      <c r="A34" s="10" t="inlineStr">
        <is>
          <t>記号</t>
        </is>
      </c>
    </row>
    <row r="35">
      <c r="A35" s="13" t="inlineStr">
        <is>
          <t>早</t>
        </is>
      </c>
      <c r="B35" s="14" t="inlineStr">
        <is>
          <t>早番</t>
        </is>
      </c>
    </row>
    <row r="36">
      <c r="A36" s="13" t="inlineStr">
        <is>
          <t>遅</t>
        </is>
      </c>
      <c r="B36" s="14" t="inlineStr">
        <is>
          <t>遅番</t>
        </is>
      </c>
    </row>
    <row r="37">
      <c r="A37" s="13" t="inlineStr">
        <is>
          <t>通</t>
        </is>
      </c>
      <c r="B37" s="14" t="inlineStr">
        <is>
          <t>通常</t>
        </is>
      </c>
    </row>
    <row r="38">
      <c r="A38" s="13" t="inlineStr">
        <is>
          <t>半</t>
        </is>
      </c>
      <c r="B38" s="14" t="inlineStr">
        <is>
          <t>半日</t>
        </is>
      </c>
    </row>
    <row r="39">
      <c r="A39" s="13" t="inlineStr">
        <is>
          <t>公</t>
        </is>
      </c>
      <c r="B39" s="14" t="inlineStr">
        <is>
          <t>公休</t>
        </is>
      </c>
    </row>
    <row r="40">
      <c r="A40" s="13" t="inlineStr">
        <is>
          <t>有</t>
        </is>
      </c>
      <c r="B40" s="14" t="inlineStr">
        <is>
          <t>有給休暇</t>
        </is>
      </c>
    </row>
    <row r="42">
      <c r="A42" s="4" t="inlineStr">
        <is>
          <t>勤務の種類や時間は園に合わせて変えてください。作成：こどもOS（https://codomo-os.com）</t>
        </is>
      </c>
    </row>
  </sheetData>
  <mergeCells count="4">
    <mergeCell ref="F2:G2"/>
    <mergeCell ref="A4:A5"/>
    <mergeCell ref="B2:D2"/>
    <mergeCell ref="AG4:AG5"/>
  </mergeCells>
  <conditionalFormatting sqref="B6:AF25">
    <cfRule type="expression" priority="1" dxfId="0">
      <formula>B$5="日"</formula>
    </cfRule>
    <cfRule type="expression" priority="2" dxfId="1">
      <formula>B$5="土"</formula>
    </cfRule>
  </conditionalFormatting>
  <dataValidations count="1">
    <dataValidation sqref="B6:AF6 B7:AF7 B8:AF8 B9:AF9 B10:AF10 B11:AF11 B12:AF12 B13:AF13 B14:AF14 B15:AF15 B16:AF16 B17:AF17 B18:AF18 B19:AF19 B20:AF20 B21:AF21 B22:AF22 B23:AF23 B24:AF24 B25:AF25" showDropDown="0" showInputMessage="0" showErrorMessage="0" allowBlank="1" type="list">
      <formula1>"早,遅,通,半,公,有"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2026-10-22T12:26:26Z</dcterms:created>
  <dcterms:modified xmlns:dcterms="http://purl.org/dc/terms/" xmlns:xsi="http://www.w3.org/2001/XMLSchema-instance" xsi:type="dcterms:W3CDTF">2026-10-22T12:26:26Z</dcterms:modified>
</cp:coreProperties>
</file>